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150" windowHeight="7605" activeTab="0"/>
  </bookViews>
  <sheets>
    <sheet name="PLAN ORAR" sheetId="1" r:id="rId1"/>
  </sheets>
  <definedNames/>
  <calcPr fullCalcOnLoad="1"/>
</workbook>
</file>

<file path=xl/sharedStrings.xml><?xml version="1.0" encoding="utf-8"?>
<sst xmlns="http://schemas.openxmlformats.org/spreadsheetml/2006/main" count="135" uniqueCount="73">
  <si>
    <t xml:space="preserve"> </t>
  </si>
  <si>
    <t>TOTAL         dist</t>
  </si>
  <si>
    <t>Section 1</t>
  </si>
  <si>
    <t>TOTALS OF THE RALLY</t>
  </si>
  <si>
    <t>SS</t>
  </si>
  <si>
    <t>Liaison</t>
  </si>
  <si>
    <t>Total</t>
  </si>
  <si>
    <t>SS %</t>
  </si>
  <si>
    <t>TOTAL:</t>
  </si>
  <si>
    <t>2A</t>
  </si>
  <si>
    <t>2B</t>
  </si>
  <si>
    <t>4A</t>
  </si>
  <si>
    <t>4B</t>
  </si>
  <si>
    <t>6A</t>
  </si>
  <si>
    <t>6B</t>
  </si>
  <si>
    <t xml:space="preserve">TC/SS/RZ  CO/PS/ZA   </t>
  </si>
  <si>
    <t>LOCATION / LOCATIE</t>
  </si>
  <si>
    <t xml:space="preserve"> SS. Dist.                 PS km             </t>
  </si>
  <si>
    <t xml:space="preserve">Liaison dist    Dist Partiala  </t>
  </si>
  <si>
    <t xml:space="preserve"> Target Time             Timp etapa              </t>
  </si>
  <si>
    <t xml:space="preserve">First car due    Prima masina </t>
  </si>
  <si>
    <t>ZA/RZ          1</t>
  </si>
  <si>
    <t>Refuel / Alimentare                                    Distance to next refueling                   Distanta urmatoarea alimentare</t>
  </si>
  <si>
    <t>SERVICE C IN</t>
  </si>
  <si>
    <t>SERVICE B OUT</t>
  </si>
  <si>
    <t xml:space="preserve"> Average speed             Viteza medie              </t>
  </si>
  <si>
    <t>8A</t>
  </si>
  <si>
    <t>Sunrise - 07:50 / Sunset - 17:03</t>
  </si>
  <si>
    <t>Sunrise - 07:49 / Sunset - 17:05</t>
  </si>
  <si>
    <t>SERVICE B COMANDAU</t>
  </si>
  <si>
    <t>CIRESU</t>
  </si>
  <si>
    <t>7A</t>
  </si>
  <si>
    <t>7B</t>
  </si>
  <si>
    <t>MICA SIRIU</t>
  </si>
  <si>
    <t>COVASNA -CENTRU</t>
  </si>
  <si>
    <t>COVASNA</t>
  </si>
  <si>
    <t>TRANSYLVANIA HUNTER CIRESU</t>
  </si>
  <si>
    <t>Shakedown  Comandau</t>
  </si>
  <si>
    <t>Service A IN</t>
  </si>
  <si>
    <t>SERVICE A COMANDAU</t>
  </si>
  <si>
    <t>SERVICE A OUT</t>
  </si>
  <si>
    <t>SERVICE B IN</t>
  </si>
  <si>
    <t>PARC FERME OUT COVASNA</t>
  </si>
  <si>
    <t>Section 2</t>
  </si>
  <si>
    <t>Section 3</t>
  </si>
  <si>
    <t>Section 4</t>
  </si>
  <si>
    <t xml:space="preserve">SECTION 3&amp;4 totals    </t>
  </si>
  <si>
    <t xml:space="preserve">SECTION 1 </t>
  </si>
  <si>
    <t xml:space="preserve">SECTION 2 </t>
  </si>
  <si>
    <t xml:space="preserve"> 8 SS</t>
  </si>
  <si>
    <t>FRIDAY -SECTIONS 1= 1 SS</t>
  </si>
  <si>
    <t>SUNDAY -SECTIONS 3&amp;4= 2 SS</t>
  </si>
  <si>
    <t>SATURDAY -SECTIONS 2= 5 SS</t>
  </si>
  <si>
    <t>BETASU</t>
  </si>
  <si>
    <t>KORPAȘ 1</t>
  </si>
  <si>
    <t>KORPAȘ 2</t>
  </si>
  <si>
    <t>COMANDĂU</t>
  </si>
  <si>
    <t>Regroup A IN</t>
  </si>
  <si>
    <t xml:space="preserve">Regroup A OUT  </t>
  </si>
  <si>
    <r>
      <t xml:space="preserve">                                 </t>
    </r>
    <r>
      <rPr>
        <sz val="8"/>
        <rFont val="Arial"/>
        <family val="2"/>
      </rPr>
      <t xml:space="preserve">  09:00-13:00</t>
    </r>
  </si>
  <si>
    <t>PÂRÂUL HALOM</t>
  </si>
  <si>
    <t>REGROUPING A</t>
  </si>
  <si>
    <t>MANISCA</t>
  </si>
  <si>
    <t xml:space="preserve"> 13th WINTER RALLY COVASNA   31 IANUARY - 02 FEBRUARY 2020</t>
  </si>
  <si>
    <t>ZA/RZ         2</t>
  </si>
  <si>
    <t>ZA/RZ          3</t>
  </si>
  <si>
    <t>SERVICE C OUT COMANDAU</t>
  </si>
  <si>
    <r>
      <t xml:space="preserve">SERVICE D IN - </t>
    </r>
    <r>
      <rPr>
        <b/>
        <sz val="7"/>
        <rFont val="Arial"/>
        <family val="2"/>
      </rPr>
      <t>RALLY</t>
    </r>
    <r>
      <rPr>
        <sz val="7"/>
        <rFont val="Arial"/>
        <family val="2"/>
      </rPr>
      <t xml:space="preserve"> </t>
    </r>
    <r>
      <rPr>
        <b/>
        <sz val="7"/>
        <rFont val="Arial"/>
        <family val="2"/>
      </rPr>
      <t>FINISH</t>
    </r>
  </si>
  <si>
    <t>START LEG 1                                            ITINERARY                                                 FRIDAY 31 IANUARY 2020</t>
  </si>
  <si>
    <t xml:space="preserve">                                                                SHAKEDOWN                                                FRIDAY 31 IANUARY 2020</t>
  </si>
  <si>
    <t>START LEG 2                                            ITINERARY                                       SATURDAY 01 FEBRUARY 2020</t>
  </si>
  <si>
    <t>START LEG 3                                             ITINERARY                                           SUNDAY 02 FEBRUARY 2020</t>
  </si>
  <si>
    <t>ITINERARY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</si>
</sst>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"/>
    <numFmt numFmtId="189" formatCode="0.000"/>
    <numFmt numFmtId="190" formatCode="#,##0.00;[Red]#,##0.00"/>
    <numFmt numFmtId="191" formatCode="[h]:mm:ss;@"/>
    <numFmt numFmtId="192" formatCode="[$-418]d\ mmmm\ yyyy"/>
    <numFmt numFmtId="193" formatCode="[$-409]dddd\,\ mmmm\ dd\,\ yyyy"/>
    <numFmt numFmtId="194" formatCode="[$-409]h:mm:ss\ AM/PM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h:mm;@"/>
    <numFmt numFmtId="200" formatCode="mm:ss.0;@"/>
    <numFmt numFmtId="201" formatCode="&quot;Igen&quot;;&quot;Igen&quot;;&quot;Nem&quot;"/>
    <numFmt numFmtId="202" formatCode="&quot;Igaz&quot;;&quot;Igaz&quot;;&quot;Hamis&quot;"/>
    <numFmt numFmtId="203" formatCode="&quot;Be&quot;;&quot;Be&quot;;&quot;Ki&quot;"/>
    <numFmt numFmtId="204" formatCode="[$€-2]\ #\ ##,000_);[Red]\([$€-2]\ #\ ##,000\)"/>
    <numFmt numFmtId="205" formatCode="[$-409]d\ mmmm\,\ yyyy"/>
  </numFmts>
  <fonts count="62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10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7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36"/>
      <name val="Arial"/>
      <family val="2"/>
    </font>
    <font>
      <b/>
      <sz val="8"/>
      <color indexed="8"/>
      <name val="Arial"/>
      <family val="2"/>
    </font>
    <font>
      <sz val="10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rgb="FFFF0000"/>
      <name val="Arial"/>
      <family val="2"/>
    </font>
    <font>
      <b/>
      <sz val="7"/>
      <color theme="1"/>
      <name val="Arial"/>
      <family val="2"/>
    </font>
    <font>
      <sz val="7"/>
      <color rgb="FF7030A0"/>
      <name val="Arial"/>
      <family val="2"/>
    </font>
    <font>
      <sz val="7"/>
      <color theme="1"/>
      <name val="Arial"/>
      <family val="2"/>
    </font>
    <font>
      <b/>
      <sz val="8"/>
      <color theme="1"/>
      <name val="Arial"/>
      <family val="2"/>
    </font>
    <font>
      <sz val="10"/>
      <color rgb="FF00B0F0"/>
      <name val="Arial"/>
      <family val="2"/>
    </font>
    <font>
      <sz val="7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0" tint="-0.14995999634265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8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/>
    </xf>
    <xf numFmtId="4" fontId="8" fillId="0" borderId="17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20" fontId="9" fillId="0" borderId="17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35" borderId="0" xfId="0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horizontal="center" vertical="center"/>
    </xf>
    <xf numFmtId="4" fontId="10" fillId="35" borderId="0" xfId="0" applyNumberFormat="1" applyFont="1" applyFill="1" applyBorder="1" applyAlignment="1">
      <alignment horizontal="center" vertical="center"/>
    </xf>
    <xf numFmtId="20" fontId="8" fillId="0" borderId="0" xfId="0" applyNumberFormat="1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vertical="center"/>
    </xf>
    <xf numFmtId="2" fontId="11" fillId="34" borderId="0" xfId="0" applyNumberFormat="1" applyFont="1" applyFill="1" applyBorder="1" applyAlignment="1">
      <alignment horizontal="center" vertical="center"/>
    </xf>
    <xf numFmtId="4" fontId="11" fillId="34" borderId="0" xfId="0" applyNumberFormat="1" applyFont="1" applyFill="1" applyBorder="1" applyAlignment="1">
      <alignment horizontal="center" vertical="center"/>
    </xf>
    <xf numFmtId="20" fontId="7" fillId="34" borderId="0" xfId="0" applyNumberFormat="1" applyFont="1" applyFill="1" applyBorder="1" applyAlignment="1">
      <alignment horizontal="center" vertical="center"/>
    </xf>
    <xf numFmtId="20" fontId="12" fillId="34" borderId="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horizontal="center" vertical="center"/>
    </xf>
    <xf numFmtId="2" fontId="11" fillId="36" borderId="0" xfId="0" applyNumberFormat="1" applyFont="1" applyFill="1" applyBorder="1" applyAlignment="1">
      <alignment horizontal="center" vertical="center"/>
    </xf>
    <xf numFmtId="20" fontId="7" fillId="36" borderId="0" xfId="0" applyNumberFormat="1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vertical="center"/>
    </xf>
    <xf numFmtId="0" fontId="10" fillId="37" borderId="12" xfId="0" applyFont="1" applyFill="1" applyBorder="1" applyAlignment="1">
      <alignment/>
    </xf>
    <xf numFmtId="0" fontId="11" fillId="37" borderId="13" xfId="0" applyFont="1" applyFill="1" applyBorder="1" applyAlignment="1">
      <alignment horizontal="left" vertical="center" wrapText="1"/>
    </xf>
    <xf numFmtId="2" fontId="7" fillId="37" borderId="13" xfId="0" applyNumberFormat="1" applyFont="1" applyFill="1" applyBorder="1" applyAlignment="1">
      <alignment horizontal="center" vertical="center"/>
    </xf>
    <xf numFmtId="4" fontId="11" fillId="37" borderId="13" xfId="0" applyNumberFormat="1" applyFont="1" applyFill="1" applyBorder="1" applyAlignment="1">
      <alignment horizontal="center" vertical="center"/>
    </xf>
    <xf numFmtId="10" fontId="7" fillId="37" borderId="13" xfId="0" applyNumberFormat="1" applyFont="1" applyFill="1" applyBorder="1" applyAlignment="1">
      <alignment horizontal="center" vertical="center"/>
    </xf>
    <xf numFmtId="20" fontId="7" fillId="37" borderId="13" xfId="0" applyNumberFormat="1" applyFont="1" applyFill="1" applyBorder="1" applyAlignment="1">
      <alignment horizontal="center" vertical="center"/>
    </xf>
    <xf numFmtId="2" fontId="7" fillId="35" borderId="18" xfId="0" applyNumberFormat="1" applyFont="1" applyFill="1" applyBorder="1" applyAlignment="1">
      <alignment horizontal="center"/>
    </xf>
    <xf numFmtId="0" fontId="14" fillId="34" borderId="12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/>
    </xf>
    <xf numFmtId="0" fontId="15" fillId="33" borderId="19" xfId="0" applyFont="1" applyFill="1" applyBorder="1" applyAlignment="1">
      <alignment/>
    </xf>
    <xf numFmtId="4" fontId="15" fillId="33" borderId="20" xfId="0" applyNumberFormat="1" applyFont="1" applyFill="1" applyBorder="1" applyAlignment="1">
      <alignment horizontal="center"/>
    </xf>
    <xf numFmtId="4" fontId="15" fillId="33" borderId="21" xfId="0" applyNumberFormat="1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/>
    </xf>
    <xf numFmtId="4" fontId="15" fillId="33" borderId="0" xfId="0" applyNumberFormat="1" applyFont="1" applyFill="1" applyBorder="1" applyAlignment="1">
      <alignment horizontal="center"/>
    </xf>
    <xf numFmtId="0" fontId="15" fillId="33" borderId="18" xfId="0" applyFont="1" applyFill="1" applyBorder="1" applyAlignment="1">
      <alignment horizontal="center"/>
    </xf>
    <xf numFmtId="4" fontId="15" fillId="33" borderId="22" xfId="0" applyNumberFormat="1" applyFont="1" applyFill="1" applyBorder="1" applyAlignment="1">
      <alignment horizontal="center"/>
    </xf>
    <xf numFmtId="0" fontId="13" fillId="33" borderId="13" xfId="0" applyFont="1" applyFill="1" applyBorder="1" applyAlignment="1">
      <alignment horizontal="center"/>
    </xf>
    <xf numFmtId="4" fontId="13" fillId="33" borderId="13" xfId="0" applyNumberFormat="1" applyFont="1" applyFill="1" applyBorder="1" applyAlignment="1">
      <alignment horizontal="center"/>
    </xf>
    <xf numFmtId="0" fontId="13" fillId="33" borderId="19" xfId="0" applyFont="1" applyFill="1" applyBorder="1" applyAlignment="1">
      <alignment horizontal="center"/>
    </xf>
    <xf numFmtId="0" fontId="13" fillId="33" borderId="14" xfId="0" applyFont="1" applyFill="1" applyBorder="1" applyAlignment="1">
      <alignment/>
    </xf>
    <xf numFmtId="4" fontId="13" fillId="33" borderId="14" xfId="0" applyNumberFormat="1" applyFont="1" applyFill="1" applyBorder="1" applyAlignment="1">
      <alignment horizontal="center"/>
    </xf>
    <xf numFmtId="4" fontId="6" fillId="33" borderId="14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vertical="center" wrapText="1"/>
    </xf>
    <xf numFmtId="2" fontId="7" fillId="0" borderId="0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center"/>
    </xf>
    <xf numFmtId="10" fontId="7" fillId="0" borderId="0" xfId="0" applyNumberFormat="1" applyFont="1" applyFill="1" applyBorder="1" applyAlignment="1">
      <alignment horizontal="center" vertical="center"/>
    </xf>
    <xf numFmtId="20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textRotation="180" wrapText="1"/>
    </xf>
    <xf numFmtId="0" fontId="55" fillId="0" borderId="0" xfId="0" applyFont="1" applyFill="1" applyBorder="1" applyAlignment="1">
      <alignment horizontal="left" vertical="center" wrapText="1"/>
    </xf>
    <xf numFmtId="0" fontId="6" fillId="0" borderId="16" xfId="0" applyFont="1" applyBorder="1" applyAlignment="1">
      <alignment/>
    </xf>
    <xf numFmtId="0" fontId="0" fillId="0" borderId="17" xfId="0" applyBorder="1" applyAlignment="1">
      <alignment horizontal="center"/>
    </xf>
    <xf numFmtId="4" fontId="0" fillId="0" borderId="17" xfId="0" applyNumberFormat="1" applyBorder="1" applyAlignment="1">
      <alignment horizontal="center"/>
    </xf>
    <xf numFmtId="20" fontId="6" fillId="0" borderId="17" xfId="0" applyNumberFormat="1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56" fillId="36" borderId="0" xfId="0" applyFont="1" applyFill="1" applyBorder="1" applyAlignment="1">
      <alignment vertical="center"/>
    </xf>
    <xf numFmtId="4" fontId="7" fillId="36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10" fillId="36" borderId="0" xfId="0" applyFont="1" applyFill="1" applyBorder="1" applyAlignment="1">
      <alignment horizontal="center" vertical="center"/>
    </xf>
    <xf numFmtId="2" fontId="15" fillId="33" borderId="24" xfId="0" applyNumberFormat="1" applyFont="1" applyFill="1" applyBorder="1" applyAlignment="1">
      <alignment horizontal="center"/>
    </xf>
    <xf numFmtId="4" fontId="55" fillId="0" borderId="0" xfId="0" applyNumberFormat="1" applyFont="1" applyFill="1" applyBorder="1" applyAlignment="1">
      <alignment horizontal="center" vertical="center"/>
    </xf>
    <xf numFmtId="10" fontId="55" fillId="0" borderId="0" xfId="0" applyNumberFormat="1" applyFont="1" applyFill="1" applyBorder="1" applyAlignment="1">
      <alignment horizontal="left" vertical="center"/>
    </xf>
    <xf numFmtId="2" fontId="2" fillId="34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5" fillId="38" borderId="0" xfId="0" applyFont="1" applyFill="1" applyAlignment="1">
      <alignment horizontal="center"/>
    </xf>
    <xf numFmtId="0" fontId="15" fillId="38" borderId="0" xfId="0" applyFont="1" applyFill="1" applyAlignment="1">
      <alignment/>
    </xf>
    <xf numFmtId="0" fontId="16" fillId="38" borderId="0" xfId="0" applyFont="1" applyFill="1" applyBorder="1" applyAlignment="1">
      <alignment/>
    </xf>
    <xf numFmtId="0" fontId="7" fillId="34" borderId="13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17" fillId="39" borderId="25" xfId="0" applyFont="1" applyFill="1" applyBorder="1" applyAlignment="1">
      <alignment horizontal="center" vertical="center" wrapText="1"/>
    </xf>
    <xf numFmtId="2" fontId="57" fillId="0" borderId="0" xfId="0" applyNumberFormat="1" applyFont="1" applyFill="1" applyBorder="1" applyAlignment="1">
      <alignment horizontal="center" vertical="center"/>
    </xf>
    <xf numFmtId="0" fontId="16" fillId="38" borderId="0" xfId="0" applyFont="1" applyFill="1" applyBorder="1" applyAlignment="1">
      <alignment vertical="center"/>
    </xf>
    <xf numFmtId="20" fontId="8" fillId="34" borderId="0" xfId="0" applyNumberFormat="1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vertical="center"/>
    </xf>
    <xf numFmtId="2" fontId="11" fillId="0" borderId="0" xfId="0" applyNumberFormat="1" applyFont="1" applyFill="1" applyBorder="1" applyAlignment="1">
      <alignment horizontal="center" vertical="center"/>
    </xf>
    <xf numFmtId="0" fontId="7" fillId="36" borderId="25" xfId="0" applyFont="1" applyFill="1" applyBorder="1" applyAlignment="1">
      <alignment vertical="center" wrapText="1"/>
    </xf>
    <xf numFmtId="20" fontId="8" fillId="36" borderId="0" xfId="0" applyNumberFormat="1" applyFont="1" applyFill="1" applyBorder="1" applyAlignment="1">
      <alignment horizontal="center" vertical="center"/>
    </xf>
    <xf numFmtId="20" fontId="9" fillId="36" borderId="0" xfId="0" applyNumberFormat="1" applyFont="1" applyFill="1" applyBorder="1" applyAlignment="1">
      <alignment horizontal="center" vertical="center"/>
    </xf>
    <xf numFmtId="20" fontId="8" fillId="40" borderId="12" xfId="0" applyNumberFormat="1" applyFont="1" applyFill="1" applyBorder="1" applyAlignment="1">
      <alignment horizontal="center" vertical="center"/>
    </xf>
    <xf numFmtId="20" fontId="7" fillId="40" borderId="19" xfId="0" applyNumberFormat="1" applyFont="1" applyFill="1" applyBorder="1" applyAlignment="1">
      <alignment horizontal="center" vertical="center"/>
    </xf>
    <xf numFmtId="20" fontId="8" fillId="40" borderId="25" xfId="0" applyNumberFormat="1" applyFont="1" applyFill="1" applyBorder="1" applyAlignment="1">
      <alignment horizontal="center" vertical="center"/>
    </xf>
    <xf numFmtId="20" fontId="12" fillId="0" borderId="0" xfId="0" applyNumberFormat="1" applyFont="1" applyFill="1" applyBorder="1" applyAlignment="1">
      <alignment horizontal="center" vertical="center"/>
    </xf>
    <xf numFmtId="0" fontId="0" fillId="34" borderId="25" xfId="0" applyFill="1" applyBorder="1" applyAlignment="1">
      <alignment/>
    </xf>
    <xf numFmtId="0" fontId="13" fillId="34" borderId="0" xfId="0" applyFont="1" applyFill="1" applyBorder="1" applyAlignment="1">
      <alignment horizontal="center"/>
    </xf>
    <xf numFmtId="10" fontId="7" fillId="34" borderId="0" xfId="0" applyNumberFormat="1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center"/>
    </xf>
    <xf numFmtId="10" fontId="7" fillId="37" borderId="19" xfId="0" applyNumberFormat="1" applyFont="1" applyFill="1" applyBorder="1" applyAlignment="1">
      <alignment horizontal="center" vertical="center"/>
    </xf>
    <xf numFmtId="0" fontId="10" fillId="22" borderId="11" xfId="0" applyFont="1" applyFill="1" applyBorder="1" applyAlignment="1">
      <alignment horizontal="center" vertical="center"/>
    </xf>
    <xf numFmtId="0" fontId="11" fillId="22" borderId="0" xfId="0" applyFont="1" applyFill="1" applyBorder="1" applyAlignment="1">
      <alignment vertical="center"/>
    </xf>
    <xf numFmtId="20" fontId="7" fillId="22" borderId="0" xfId="0" applyNumberFormat="1" applyFont="1" applyFill="1" applyBorder="1" applyAlignment="1">
      <alignment horizontal="center" vertical="center"/>
    </xf>
    <xf numFmtId="4" fontId="10" fillId="34" borderId="0" xfId="0" applyNumberFormat="1" applyFont="1" applyFill="1" applyBorder="1" applyAlignment="1">
      <alignment horizontal="center" vertical="center"/>
    </xf>
    <xf numFmtId="2" fontId="2" fillId="22" borderId="0" xfId="0" applyNumberFormat="1" applyFont="1" applyFill="1" applyBorder="1" applyAlignment="1">
      <alignment horizontal="center" vertical="center"/>
    </xf>
    <xf numFmtId="4" fontId="0" fillId="22" borderId="0" xfId="0" applyNumberFormat="1" applyFont="1" applyFill="1" applyBorder="1" applyAlignment="1">
      <alignment horizontal="center" vertical="center"/>
    </xf>
    <xf numFmtId="4" fontId="2" fillId="22" borderId="0" xfId="0" applyNumberFormat="1" applyFont="1" applyFill="1" applyBorder="1" applyAlignment="1">
      <alignment horizontal="center" vertical="center"/>
    </xf>
    <xf numFmtId="20" fontId="8" fillId="22" borderId="0" xfId="0" applyNumberFormat="1" applyFont="1" applyFill="1" applyBorder="1" applyAlignment="1">
      <alignment horizontal="center" vertical="center"/>
    </xf>
    <xf numFmtId="20" fontId="12" fillId="22" borderId="0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 textRotation="180"/>
    </xf>
    <xf numFmtId="20" fontId="8" fillId="4" borderId="25" xfId="0" applyNumberFormat="1" applyFont="1" applyFill="1" applyBorder="1" applyAlignment="1">
      <alignment horizontal="center"/>
    </xf>
    <xf numFmtId="20" fontId="8" fillId="4" borderId="12" xfId="0" applyNumberFormat="1" applyFont="1" applyFill="1" applyBorder="1" applyAlignment="1">
      <alignment horizontal="center"/>
    </xf>
    <xf numFmtId="20" fontId="9" fillId="4" borderId="12" xfId="0" applyNumberFormat="1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 vertical="center"/>
    </xf>
    <xf numFmtId="0" fontId="8" fillId="34" borderId="0" xfId="0" applyFont="1" applyFill="1" applyAlignment="1">
      <alignment/>
    </xf>
    <xf numFmtId="0" fontId="10" fillId="34" borderId="11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34" borderId="25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/>
    </xf>
    <xf numFmtId="2" fontId="10" fillId="0" borderId="25" xfId="0" applyNumberFormat="1" applyFont="1" applyFill="1" applyBorder="1" applyAlignment="1">
      <alignment horizontal="center" vertical="center"/>
    </xf>
    <xf numFmtId="4" fontId="10" fillId="0" borderId="25" xfId="0" applyNumberFormat="1" applyFont="1" applyFill="1" applyBorder="1" applyAlignment="1">
      <alignment horizontal="center" vertical="center"/>
    </xf>
    <xf numFmtId="20" fontId="8" fillId="0" borderId="25" xfId="0" applyNumberFormat="1" applyFont="1" applyFill="1" applyBorder="1" applyAlignment="1">
      <alignment horizontal="center" vertical="center"/>
    </xf>
    <xf numFmtId="2" fontId="57" fillId="0" borderId="25" xfId="0" applyNumberFormat="1" applyFont="1" applyFill="1" applyBorder="1" applyAlignment="1">
      <alignment horizontal="center" vertical="center"/>
    </xf>
    <xf numFmtId="0" fontId="10" fillId="34" borderId="25" xfId="0" applyFont="1" applyFill="1" applyBorder="1" applyAlignment="1">
      <alignment horizontal="center" vertical="center"/>
    </xf>
    <xf numFmtId="0" fontId="11" fillId="34" borderId="25" xfId="0" applyFont="1" applyFill="1" applyBorder="1" applyAlignment="1">
      <alignment vertical="center"/>
    </xf>
    <xf numFmtId="2" fontId="11" fillId="34" borderId="25" xfId="0" applyNumberFormat="1" applyFont="1" applyFill="1" applyBorder="1" applyAlignment="1">
      <alignment horizontal="center" vertical="center"/>
    </xf>
    <xf numFmtId="4" fontId="11" fillId="34" borderId="25" xfId="0" applyNumberFormat="1" applyFont="1" applyFill="1" applyBorder="1" applyAlignment="1">
      <alignment horizontal="center" vertical="center"/>
    </xf>
    <xf numFmtId="20" fontId="7" fillId="34" borderId="25" xfId="0" applyNumberFormat="1" applyFont="1" applyFill="1" applyBorder="1" applyAlignment="1">
      <alignment horizontal="center" vertical="center"/>
    </xf>
    <xf numFmtId="20" fontId="12" fillId="34" borderId="25" xfId="0" applyNumberFormat="1" applyFont="1" applyFill="1" applyBorder="1" applyAlignment="1">
      <alignment horizontal="center" vertical="center"/>
    </xf>
    <xf numFmtId="0" fontId="10" fillId="41" borderId="12" xfId="0" applyFont="1" applyFill="1" applyBorder="1" applyAlignment="1">
      <alignment/>
    </xf>
    <xf numFmtId="0" fontId="11" fillId="41" borderId="13" xfId="0" applyFont="1" applyFill="1" applyBorder="1" applyAlignment="1">
      <alignment horizontal="left" vertical="center" wrapText="1"/>
    </xf>
    <xf numFmtId="2" fontId="7" fillId="41" borderId="13" xfId="0" applyNumberFormat="1" applyFont="1" applyFill="1" applyBorder="1" applyAlignment="1">
      <alignment horizontal="center" vertical="center"/>
    </xf>
    <xf numFmtId="4" fontId="11" fillId="41" borderId="13" xfId="0" applyNumberFormat="1" applyFont="1" applyFill="1" applyBorder="1" applyAlignment="1">
      <alignment horizontal="center" vertical="center"/>
    </xf>
    <xf numFmtId="4" fontId="56" fillId="41" borderId="13" xfId="0" applyNumberFormat="1" applyFont="1" applyFill="1" applyBorder="1" applyAlignment="1">
      <alignment horizontal="center" vertical="center"/>
    </xf>
    <xf numFmtId="10" fontId="56" fillId="41" borderId="13" xfId="0" applyNumberFormat="1" applyFont="1" applyFill="1" applyBorder="1" applyAlignment="1">
      <alignment horizontal="center" vertical="center"/>
    </xf>
    <xf numFmtId="20" fontId="7" fillId="41" borderId="1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7" fillId="34" borderId="0" xfId="0" applyFont="1" applyFill="1" applyBorder="1" applyAlignment="1">
      <alignment horizontal="center" vertical="center" wrapText="1"/>
    </xf>
    <xf numFmtId="4" fontId="58" fillId="0" borderId="0" xfId="0" applyNumberFormat="1" applyFont="1" applyFill="1" applyBorder="1" applyAlignment="1">
      <alignment horizontal="center" vertical="center"/>
    </xf>
    <xf numFmtId="20" fontId="9" fillId="40" borderId="12" xfId="0" applyNumberFormat="1" applyFont="1" applyFill="1" applyBorder="1" applyAlignment="1">
      <alignment horizontal="center" vertical="center"/>
    </xf>
    <xf numFmtId="20" fontId="9" fillId="40" borderId="13" xfId="0" applyNumberFormat="1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/>
    </xf>
    <xf numFmtId="4" fontId="13" fillId="33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2" fontId="10" fillId="40" borderId="12" xfId="0" applyNumberFormat="1" applyFont="1" applyFill="1" applyBorder="1" applyAlignment="1">
      <alignment horizontal="right"/>
    </xf>
    <xf numFmtId="4" fontId="10" fillId="40" borderId="12" xfId="0" applyNumberFormat="1" applyFont="1" applyFill="1" applyBorder="1" applyAlignment="1">
      <alignment horizontal="right"/>
    </xf>
    <xf numFmtId="4" fontId="10" fillId="40" borderId="25" xfId="0" applyNumberFormat="1" applyFont="1" applyFill="1" applyBorder="1" applyAlignment="1">
      <alignment horizontal="right"/>
    </xf>
    <xf numFmtId="43" fontId="10" fillId="4" borderId="25" xfId="0" applyNumberFormat="1" applyFont="1" applyFill="1" applyBorder="1" applyAlignment="1">
      <alignment/>
    </xf>
    <xf numFmtId="0" fontId="8" fillId="33" borderId="26" xfId="0" applyFont="1" applyFill="1" applyBorder="1" applyAlignment="1">
      <alignment horizontal="right" vertical="center" textRotation="180"/>
    </xf>
    <xf numFmtId="0" fontId="8" fillId="33" borderId="27" xfId="0" applyFont="1" applyFill="1" applyBorder="1" applyAlignment="1">
      <alignment horizontal="right" vertical="center" textRotation="180"/>
    </xf>
    <xf numFmtId="0" fontId="0" fillId="0" borderId="27" xfId="0" applyBorder="1" applyAlignment="1">
      <alignment horizontal="right" vertical="center" textRotation="180"/>
    </xf>
    <xf numFmtId="0" fontId="59" fillId="34" borderId="25" xfId="0" applyFont="1" applyFill="1" applyBorder="1" applyAlignment="1">
      <alignment horizontal="center" vertical="center" wrapText="1"/>
    </xf>
    <xf numFmtId="0" fontId="5" fillId="42" borderId="25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right" vertical="center" textRotation="180"/>
    </xf>
    <xf numFmtId="0" fontId="8" fillId="33" borderId="26" xfId="0" applyFont="1" applyFill="1" applyBorder="1" applyAlignment="1">
      <alignment horizontal="center" vertical="top" textRotation="180"/>
    </xf>
    <xf numFmtId="0" fontId="8" fillId="33" borderId="27" xfId="0" applyFont="1" applyFill="1" applyBorder="1" applyAlignment="1">
      <alignment horizontal="center" vertical="top" textRotation="180"/>
    </xf>
    <xf numFmtId="0" fontId="8" fillId="33" borderId="28" xfId="0" applyFont="1" applyFill="1" applyBorder="1" applyAlignment="1">
      <alignment horizontal="center" vertical="top" textRotation="180"/>
    </xf>
    <xf numFmtId="0" fontId="60" fillId="34" borderId="0" xfId="0" applyFont="1" applyFill="1" applyAlignment="1">
      <alignment/>
    </xf>
    <xf numFmtId="4" fontId="61" fillId="0" borderId="0" xfId="0" applyNumberFormat="1" applyFont="1" applyFill="1" applyBorder="1" applyAlignment="1">
      <alignment horizontal="center" vertical="center"/>
    </xf>
    <xf numFmtId="20" fontId="9" fillId="34" borderId="0" xfId="0" applyNumberFormat="1" applyFont="1" applyFill="1" applyBorder="1" applyAlignment="1">
      <alignment horizontal="center" vertical="center"/>
    </xf>
    <xf numFmtId="20" fontId="9" fillId="0" borderId="0" xfId="0" applyNumberFormat="1" applyFont="1" applyFill="1" applyBorder="1" applyAlignment="1">
      <alignment horizontal="center" vertical="center"/>
    </xf>
    <xf numFmtId="20" fontId="9" fillId="0" borderId="25" xfId="0" applyNumberFormat="1" applyFont="1" applyFill="1" applyBorder="1" applyAlignment="1">
      <alignment horizontal="center" vertical="center"/>
    </xf>
    <xf numFmtId="20" fontId="61" fillId="34" borderId="0" xfId="0" applyNumberFormat="1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 textRotation="180" wrapText="1"/>
    </xf>
    <xf numFmtId="0" fontId="0" fillId="0" borderId="0" xfId="0" applyFont="1" applyAlignment="1">
      <alignment horizontal="right"/>
    </xf>
    <xf numFmtId="0" fontId="8" fillId="43" borderId="26" xfId="0" applyFont="1" applyFill="1" applyBorder="1" applyAlignment="1">
      <alignment horizontal="right" vertical="center" textRotation="180" wrapText="1"/>
    </xf>
    <xf numFmtId="0" fontId="8" fillId="43" borderId="27" xfId="0" applyFont="1" applyFill="1" applyBorder="1" applyAlignment="1">
      <alignment horizontal="right" vertical="center" textRotation="180" wrapText="1"/>
    </xf>
    <xf numFmtId="0" fontId="8" fillId="43" borderId="28" xfId="0" applyFont="1" applyFill="1" applyBorder="1" applyAlignment="1">
      <alignment horizontal="right" vertical="center" textRotation="180" wrapText="1"/>
    </xf>
    <xf numFmtId="2" fontId="7" fillId="34" borderId="0" xfId="0" applyNumberFormat="1" applyFont="1" applyFill="1" applyBorder="1" applyAlignment="1">
      <alignment horizontal="center" vertical="center"/>
    </xf>
    <xf numFmtId="0" fontId="5" fillId="42" borderId="12" xfId="0" applyFont="1" applyFill="1" applyBorder="1" applyAlignment="1">
      <alignment horizontal="left" vertical="center"/>
    </xf>
    <xf numFmtId="0" fontId="5" fillId="42" borderId="13" xfId="0" applyFont="1" applyFill="1" applyBorder="1" applyAlignment="1">
      <alignment horizontal="left" vertical="center"/>
    </xf>
    <xf numFmtId="0" fontId="5" fillId="42" borderId="19" xfId="0" applyFont="1" applyFill="1" applyBorder="1" applyAlignment="1">
      <alignment horizontal="left" vertical="center"/>
    </xf>
    <xf numFmtId="0" fontId="5" fillId="42" borderId="12" xfId="0" applyFont="1" applyFill="1" applyBorder="1" applyAlignment="1">
      <alignment horizontal="left"/>
    </xf>
    <xf numFmtId="0" fontId="5" fillId="42" borderId="13" xfId="0" applyFont="1" applyFill="1" applyBorder="1" applyAlignment="1">
      <alignment horizontal="left"/>
    </xf>
    <xf numFmtId="0" fontId="5" fillId="42" borderId="19" xfId="0" applyFont="1" applyFill="1" applyBorder="1" applyAlignment="1">
      <alignment horizontal="left"/>
    </xf>
    <xf numFmtId="0" fontId="0" fillId="41" borderId="12" xfId="0" applyFont="1" applyFill="1" applyBorder="1" applyAlignment="1">
      <alignment/>
    </xf>
    <xf numFmtId="0" fontId="0" fillId="41" borderId="13" xfId="0" applyFill="1" applyBorder="1" applyAlignment="1">
      <alignment/>
    </xf>
    <xf numFmtId="0" fontId="5" fillId="41" borderId="13" xfId="0" applyFont="1" applyFill="1" applyBorder="1" applyAlignment="1">
      <alignment horizontal="center"/>
    </xf>
    <xf numFmtId="4" fontId="0" fillId="41" borderId="13" xfId="0" applyNumberFormat="1" applyFont="1" applyFill="1" applyBorder="1" applyAlignment="1">
      <alignment horizontal="center"/>
    </xf>
    <xf numFmtId="4" fontId="0" fillId="41" borderId="13" xfId="0" applyNumberFormat="1" applyFill="1" applyBorder="1" applyAlignment="1">
      <alignment horizontal="center"/>
    </xf>
    <xf numFmtId="0" fontId="0" fillId="41" borderId="13" xfId="0" applyFill="1" applyBorder="1" applyAlignment="1">
      <alignment horizontal="center"/>
    </xf>
    <xf numFmtId="0" fontId="0" fillId="41" borderId="19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6"/>
  <sheetViews>
    <sheetView tabSelected="1" zoomScale="136" zoomScaleNormal="136" zoomScalePageLayoutView="0" workbookViewId="0" topLeftCell="A1">
      <selection activeCell="K46" sqref="K46"/>
    </sheetView>
  </sheetViews>
  <sheetFormatPr defaultColWidth="9.140625" defaultRowHeight="12.75"/>
  <cols>
    <col min="1" max="1" width="6.140625" style="3" customWidth="1"/>
    <col min="2" max="2" width="22.421875" style="0" customWidth="1"/>
    <col min="3" max="3" width="6.57421875" style="1" customWidth="1"/>
    <col min="4" max="4" width="8.57421875" style="2" customWidth="1"/>
    <col min="5" max="5" width="5.57421875" style="2" customWidth="1"/>
    <col min="6" max="6" width="8.28125" style="1" customWidth="1"/>
    <col min="7" max="7" width="8.57421875" style="1" customWidth="1"/>
    <col min="8" max="8" width="9.8515625" style="1" customWidth="1"/>
    <col min="9" max="9" width="1.57421875" style="0" customWidth="1"/>
  </cols>
  <sheetData>
    <row r="2" spans="1:8" ht="12.75">
      <c r="A2" s="184"/>
      <c r="B2" s="185"/>
      <c r="C2" s="186" t="s">
        <v>72</v>
      </c>
      <c r="D2" s="187"/>
      <c r="E2" s="188"/>
      <c r="F2" s="189"/>
      <c r="G2" s="189"/>
      <c r="H2" s="190"/>
    </row>
    <row r="4" spans="1:8" ht="12.75">
      <c r="A4" s="160" t="s">
        <v>63</v>
      </c>
      <c r="B4" s="160"/>
      <c r="C4" s="160"/>
      <c r="D4" s="160"/>
      <c r="E4" s="160"/>
      <c r="F4" s="160"/>
      <c r="G4" s="160"/>
      <c r="H4" s="160"/>
    </row>
    <row r="5" spans="1:11" ht="12.75">
      <c r="A5" s="161" t="s">
        <v>69</v>
      </c>
      <c r="B5" s="161"/>
      <c r="C5" s="161"/>
      <c r="D5" s="161"/>
      <c r="E5" s="161"/>
      <c r="F5" s="161"/>
      <c r="G5" s="161"/>
      <c r="H5" s="161"/>
      <c r="I5" s="161"/>
      <c r="K5" s="166"/>
    </row>
    <row r="6" spans="2:8" ht="12.75">
      <c r="B6" s="67" t="s">
        <v>37</v>
      </c>
      <c r="C6" s="68"/>
      <c r="D6" s="69"/>
      <c r="E6" s="69"/>
      <c r="F6" s="70" t="s">
        <v>59</v>
      </c>
      <c r="G6" s="70"/>
      <c r="H6" s="71"/>
    </row>
    <row r="7" spans="2:8" ht="12.75">
      <c r="B7" s="120"/>
      <c r="C7" s="121"/>
      <c r="D7" s="122"/>
      <c r="E7" s="122"/>
      <c r="F7" s="123"/>
      <c r="G7" s="123"/>
      <c r="H7" s="124"/>
    </row>
    <row r="8" spans="1:9" ht="9.75" customHeight="1">
      <c r="A8" s="3" t="s">
        <v>0</v>
      </c>
      <c r="E8" s="83"/>
      <c r="F8" s="88" t="s">
        <v>27</v>
      </c>
      <c r="G8" s="81"/>
      <c r="H8" s="82"/>
      <c r="I8" s="82"/>
    </row>
    <row r="9" spans="1:11" ht="12.75">
      <c r="A9" s="181" t="s">
        <v>68</v>
      </c>
      <c r="B9" s="182"/>
      <c r="C9" s="182"/>
      <c r="D9" s="182"/>
      <c r="E9" s="182"/>
      <c r="F9" s="182"/>
      <c r="G9" s="182"/>
      <c r="H9" s="182"/>
      <c r="I9" s="183"/>
      <c r="K9" t="s">
        <v>0</v>
      </c>
    </row>
    <row r="10" spans="1:11" ht="36">
      <c r="A10" s="44" t="s">
        <v>15</v>
      </c>
      <c r="B10" s="84" t="s">
        <v>16</v>
      </c>
      <c r="C10" s="84" t="s">
        <v>17</v>
      </c>
      <c r="D10" s="84" t="s">
        <v>18</v>
      </c>
      <c r="E10" s="84" t="s">
        <v>1</v>
      </c>
      <c r="F10" s="84" t="s">
        <v>19</v>
      </c>
      <c r="G10" s="84" t="s">
        <v>25</v>
      </c>
      <c r="H10" s="85" t="s">
        <v>20</v>
      </c>
      <c r="I10" s="43"/>
      <c r="K10" s="145"/>
    </row>
    <row r="11" spans="1:9" ht="12.75" customHeight="1">
      <c r="A11" s="20">
        <v>0</v>
      </c>
      <c r="B11" s="90" t="s">
        <v>42</v>
      </c>
      <c r="C11" s="31"/>
      <c r="D11" s="33"/>
      <c r="E11" s="22"/>
      <c r="F11" s="24"/>
      <c r="G11" s="24"/>
      <c r="H11" s="19">
        <v>0.7083333333333334</v>
      </c>
      <c r="I11" s="163" t="s">
        <v>2</v>
      </c>
    </row>
    <row r="12" spans="1:11" ht="12.75">
      <c r="A12" s="125">
        <v>1</v>
      </c>
      <c r="B12" s="126" t="s">
        <v>34</v>
      </c>
      <c r="C12" s="127"/>
      <c r="D12" s="128">
        <v>0.2</v>
      </c>
      <c r="E12" s="128">
        <f>D12</f>
        <v>0.2</v>
      </c>
      <c r="F12" s="129">
        <v>0.006944444444444444</v>
      </c>
      <c r="G12" s="130">
        <f>E12/F12/24</f>
        <v>1.2000000000000002</v>
      </c>
      <c r="H12" s="170">
        <f>H11+F12</f>
        <v>0.7152777777777778</v>
      </c>
      <c r="I12" s="164"/>
      <c r="K12" s="3"/>
    </row>
    <row r="13" spans="1:9" ht="12.75">
      <c r="A13" s="131"/>
      <c r="B13" s="132" t="s">
        <v>4</v>
      </c>
      <c r="C13" s="133">
        <v>1.3</v>
      </c>
      <c r="D13" s="134"/>
      <c r="E13" s="134"/>
      <c r="F13" s="135">
        <v>0.0020833333333333333</v>
      </c>
      <c r="G13" s="135"/>
      <c r="H13" s="136">
        <f>H12+F13</f>
        <v>0.7173611111111111</v>
      </c>
      <c r="I13" s="165"/>
    </row>
    <row r="14" spans="1:9" ht="12.75">
      <c r="A14" s="37"/>
      <c r="B14" s="38" t="s">
        <v>47</v>
      </c>
      <c r="C14" s="39">
        <f>D3+C13</f>
        <v>1.3</v>
      </c>
      <c r="D14" s="40">
        <v>0.3</v>
      </c>
      <c r="E14" s="40">
        <f>C13+E12</f>
        <v>1.5</v>
      </c>
      <c r="F14" s="41">
        <f>C14/E14</f>
        <v>0.8666666666666667</v>
      </c>
      <c r="G14" s="41"/>
      <c r="H14" s="42">
        <f>H13-H11</f>
        <v>0.009027777777777746</v>
      </c>
      <c r="I14" s="99"/>
    </row>
    <row r="15" spans="2:11" ht="12.75">
      <c r="B15" s="120"/>
      <c r="C15" s="121"/>
      <c r="D15" s="122"/>
      <c r="E15" s="122"/>
      <c r="F15" s="123"/>
      <c r="G15" s="123"/>
      <c r="H15" s="124"/>
      <c r="J15" s="3" t="s">
        <v>0</v>
      </c>
      <c r="K15" s="3" t="s">
        <v>0</v>
      </c>
    </row>
    <row r="16" ht="12.75">
      <c r="J16" s="3" t="s">
        <v>0</v>
      </c>
    </row>
    <row r="17" spans="1:10" ht="9.75" customHeight="1">
      <c r="A17" s="3" t="s">
        <v>0</v>
      </c>
      <c r="E17" s="83"/>
      <c r="F17" s="88" t="s">
        <v>27</v>
      </c>
      <c r="G17" s="81"/>
      <c r="H17" s="82"/>
      <c r="I17" s="82"/>
      <c r="J17" s="3"/>
    </row>
    <row r="18" spans="1:9" ht="12" customHeight="1">
      <c r="A18" s="181" t="s">
        <v>70</v>
      </c>
      <c r="B18" s="182"/>
      <c r="C18" s="182"/>
      <c r="D18" s="182"/>
      <c r="E18" s="182"/>
      <c r="F18" s="182"/>
      <c r="G18" s="182"/>
      <c r="H18" s="182"/>
      <c r="I18" s="183"/>
    </row>
    <row r="19" spans="1:11" ht="26.25" customHeight="1">
      <c r="A19" s="44" t="s">
        <v>15</v>
      </c>
      <c r="B19" s="84" t="s">
        <v>16</v>
      </c>
      <c r="C19" s="84" t="s">
        <v>17</v>
      </c>
      <c r="D19" s="84" t="s">
        <v>18</v>
      </c>
      <c r="E19" s="84" t="s">
        <v>1</v>
      </c>
      <c r="F19" s="84" t="s">
        <v>19</v>
      </c>
      <c r="G19" s="84" t="s">
        <v>25</v>
      </c>
      <c r="H19" s="85" t="s">
        <v>20</v>
      </c>
      <c r="I19" s="43"/>
      <c r="K19" s="3" t="s">
        <v>0</v>
      </c>
    </row>
    <row r="20" spans="1:12" ht="12.75" customHeight="1">
      <c r="A20" s="117">
        <v>2</v>
      </c>
      <c r="B20" s="118" t="s">
        <v>35</v>
      </c>
      <c r="C20" s="31"/>
      <c r="D20" s="167"/>
      <c r="E20" s="22"/>
      <c r="F20" s="24"/>
      <c r="G20" s="87"/>
      <c r="H20" s="169">
        <v>0.375</v>
      </c>
      <c r="I20" s="174" t="s">
        <v>43</v>
      </c>
      <c r="K20" s="3" t="s">
        <v>0</v>
      </c>
      <c r="L20" s="3" t="s">
        <v>0</v>
      </c>
    </row>
    <row r="21" spans="1:12" ht="12.75">
      <c r="A21" s="119"/>
      <c r="B21" s="25" t="s">
        <v>56</v>
      </c>
      <c r="C21" s="26">
        <v>11.6</v>
      </c>
      <c r="D21" s="27"/>
      <c r="E21" s="27"/>
      <c r="F21" s="28">
        <v>0.0020833333333333333</v>
      </c>
      <c r="G21" s="28"/>
      <c r="H21" s="29">
        <f>H20+F21</f>
        <v>0.3770833333333333</v>
      </c>
      <c r="I21" s="175"/>
      <c r="K21" s="3" t="s">
        <v>0</v>
      </c>
      <c r="L21" t="s">
        <v>0</v>
      </c>
    </row>
    <row r="22" spans="1:10" ht="12.75">
      <c r="A22" s="20" t="s">
        <v>9</v>
      </c>
      <c r="B22" s="36" t="s">
        <v>38</v>
      </c>
      <c r="C22" s="31"/>
      <c r="D22" s="33">
        <v>1.6</v>
      </c>
      <c r="E22" s="23">
        <f>D22+C21</f>
        <v>13.2</v>
      </c>
      <c r="F22" s="24">
        <v>0.017361111111111112</v>
      </c>
      <c r="G22" s="87">
        <f>E22/F22/24</f>
        <v>31.679999999999996</v>
      </c>
      <c r="H22" s="168">
        <f>H21+F22</f>
        <v>0.39444444444444443</v>
      </c>
      <c r="I22" s="175"/>
      <c r="J22" s="3" t="s">
        <v>0</v>
      </c>
    </row>
    <row r="23" spans="1:9" ht="12.75">
      <c r="A23" s="75"/>
      <c r="B23" s="72" t="s">
        <v>39</v>
      </c>
      <c r="C23" s="34">
        <f>C21</f>
        <v>11.6</v>
      </c>
      <c r="D23" s="73">
        <f>D20+D22</f>
        <v>1.6</v>
      </c>
      <c r="E23" s="73">
        <f>E20+E22</f>
        <v>13.2</v>
      </c>
      <c r="F23" s="35">
        <v>0.020833333333333332</v>
      </c>
      <c r="G23" s="35"/>
      <c r="H23" s="35"/>
      <c r="I23" s="175"/>
    </row>
    <row r="24" spans="1:11" ht="12.75">
      <c r="A24" s="20" t="s">
        <v>10</v>
      </c>
      <c r="B24" s="36" t="s">
        <v>40</v>
      </c>
      <c r="C24" s="31"/>
      <c r="D24" s="22"/>
      <c r="E24" s="22"/>
      <c r="F24" s="24"/>
      <c r="G24" s="24"/>
      <c r="H24" s="169">
        <f>H22+F23</f>
        <v>0.41527777777777775</v>
      </c>
      <c r="I24" s="175"/>
      <c r="K24" s="3" t="s">
        <v>0</v>
      </c>
    </row>
    <row r="25" spans="1:11" ht="27.75" customHeight="1">
      <c r="A25" s="86" t="s">
        <v>21</v>
      </c>
      <c r="B25" s="92" t="s">
        <v>22</v>
      </c>
      <c r="C25" s="153">
        <f>C27+C29</f>
        <v>29.6</v>
      </c>
      <c r="D25" s="154">
        <f>D26+D28+D30</f>
        <v>16.599999999999998</v>
      </c>
      <c r="E25" s="154">
        <f>E26+E28+E30</f>
        <v>46.2</v>
      </c>
      <c r="F25" s="95"/>
      <c r="G25" s="95"/>
      <c r="H25" s="147"/>
      <c r="I25" s="175"/>
      <c r="K25" s="173" t="s">
        <v>0</v>
      </c>
    </row>
    <row r="26" spans="1:11" ht="12.75">
      <c r="A26" s="30">
        <v>3</v>
      </c>
      <c r="B26" s="74" t="s">
        <v>56</v>
      </c>
      <c r="C26" s="31"/>
      <c r="D26" s="33">
        <v>2.2</v>
      </c>
      <c r="E26" s="22">
        <f>D26</f>
        <v>2.2</v>
      </c>
      <c r="F26" s="89">
        <v>0.006944444444444444</v>
      </c>
      <c r="G26" s="87">
        <f>E26/F26/24</f>
        <v>13.200000000000003</v>
      </c>
      <c r="H26" s="169">
        <f>H24+F26</f>
        <v>0.42222222222222217</v>
      </c>
      <c r="I26" s="175"/>
      <c r="K26" s="144"/>
    </row>
    <row r="27" spans="1:11" ht="12.75">
      <c r="A27" s="20"/>
      <c r="B27" s="25" t="s">
        <v>33</v>
      </c>
      <c r="C27" s="26">
        <v>20.6</v>
      </c>
      <c r="D27" s="27"/>
      <c r="E27" s="22"/>
      <c r="F27" s="28">
        <v>0.0020833333333333333</v>
      </c>
      <c r="G27" s="24"/>
      <c r="H27" s="29">
        <f>H26+F27</f>
        <v>0.4243055555555555</v>
      </c>
      <c r="I27" s="175"/>
      <c r="K27" s="3"/>
    </row>
    <row r="28" spans="1:11" ht="12.75">
      <c r="A28" s="30">
        <v>4</v>
      </c>
      <c r="B28" s="74" t="s">
        <v>53</v>
      </c>
      <c r="C28" s="31"/>
      <c r="D28" s="146">
        <v>12.2</v>
      </c>
      <c r="E28" s="23">
        <f>D28+C27</f>
        <v>32.8</v>
      </c>
      <c r="F28" s="24">
        <v>0.04097222222222222</v>
      </c>
      <c r="G28" s="87">
        <f>E28/F28/24</f>
        <v>33.35593220338983</v>
      </c>
      <c r="H28" s="169">
        <f>H27+F28</f>
        <v>0.46527777777777773</v>
      </c>
      <c r="I28" s="175"/>
      <c r="J28" s="3" t="s">
        <v>0</v>
      </c>
      <c r="K28" s="3"/>
    </row>
    <row r="29" spans="2:11" ht="12.75">
      <c r="B29" s="25" t="s">
        <v>54</v>
      </c>
      <c r="C29" s="26">
        <v>9</v>
      </c>
      <c r="D29" s="27"/>
      <c r="E29" s="27"/>
      <c r="F29" s="28">
        <v>0.0020833333333333333</v>
      </c>
      <c r="G29" s="24"/>
      <c r="H29" s="29">
        <f>H28+F29</f>
        <v>0.46736111111111106</v>
      </c>
      <c r="I29" s="175"/>
      <c r="K29" s="3"/>
    </row>
    <row r="30" spans="1:11" ht="12.75">
      <c r="A30" s="20" t="s">
        <v>11</v>
      </c>
      <c r="B30" s="32" t="s">
        <v>41</v>
      </c>
      <c r="C30" s="26"/>
      <c r="D30" s="107">
        <v>2.2</v>
      </c>
      <c r="E30" s="23">
        <f>D30+C29</f>
        <v>11.2</v>
      </c>
      <c r="F30" s="24">
        <v>0.017361111111111112</v>
      </c>
      <c r="G30" s="87">
        <f>E30/F30/24</f>
        <v>26.879999999999995</v>
      </c>
      <c r="H30" s="168">
        <f>H29+F30</f>
        <v>0.48472222222222217</v>
      </c>
      <c r="I30" s="175"/>
      <c r="K30" s="3"/>
    </row>
    <row r="31" spans="2:11" ht="12.75">
      <c r="B31" s="72" t="s">
        <v>29</v>
      </c>
      <c r="C31" s="34">
        <f>C27+C29</f>
        <v>29.6</v>
      </c>
      <c r="D31" s="73">
        <f>D26+D28+D30</f>
        <v>16.599999999999998</v>
      </c>
      <c r="E31" s="73">
        <f>E26+E28+E30</f>
        <v>46.2</v>
      </c>
      <c r="F31" s="35">
        <v>0.03125</v>
      </c>
      <c r="G31" s="93"/>
      <c r="H31" s="94"/>
      <c r="I31" s="175"/>
      <c r="K31" s="3"/>
    </row>
    <row r="32" spans="1:11" ht="12.75">
      <c r="A32" s="20" t="s">
        <v>12</v>
      </c>
      <c r="B32" s="36" t="s">
        <v>24</v>
      </c>
      <c r="C32" s="31"/>
      <c r="D32" s="22"/>
      <c r="E32" s="22"/>
      <c r="F32" s="28"/>
      <c r="G32" s="24"/>
      <c r="H32" s="169">
        <f>H30+F31</f>
        <v>0.5159722222222222</v>
      </c>
      <c r="I32" s="175"/>
      <c r="J32" s="3" t="s">
        <v>0</v>
      </c>
      <c r="K32" s="3"/>
    </row>
    <row r="33" spans="1:11" ht="27.75" customHeight="1">
      <c r="A33" s="86" t="s">
        <v>64</v>
      </c>
      <c r="B33" s="92" t="s">
        <v>22</v>
      </c>
      <c r="C33" s="153">
        <f>C35+C37</f>
        <v>26</v>
      </c>
      <c r="D33" s="154">
        <f>D34+D36+D38</f>
        <v>20.2</v>
      </c>
      <c r="E33" s="155">
        <f>E34+E36+E38</f>
        <v>46.2</v>
      </c>
      <c r="F33" s="96"/>
      <c r="G33" s="97"/>
      <c r="H33" s="148"/>
      <c r="I33" s="175"/>
      <c r="K33" s="3"/>
    </row>
    <row r="34" spans="1:11" ht="12.75">
      <c r="A34" s="20">
        <v>5</v>
      </c>
      <c r="B34" s="36" t="s">
        <v>56</v>
      </c>
      <c r="C34" s="31"/>
      <c r="D34" s="22">
        <v>2.2</v>
      </c>
      <c r="E34" s="22">
        <f>D34</f>
        <v>2.2</v>
      </c>
      <c r="F34" s="24">
        <v>0.006944444444444444</v>
      </c>
      <c r="G34" s="87">
        <f>E34/F34/24</f>
        <v>13.200000000000003</v>
      </c>
      <c r="H34" s="169">
        <f>H32+F34</f>
        <v>0.5229166666666666</v>
      </c>
      <c r="I34" s="175"/>
      <c r="K34" s="3"/>
    </row>
    <row r="35" spans="1:11" ht="12.75">
      <c r="A35" s="20"/>
      <c r="B35" s="25" t="s">
        <v>36</v>
      </c>
      <c r="C35" s="91">
        <v>17</v>
      </c>
      <c r="D35" s="22"/>
      <c r="E35" s="22"/>
      <c r="F35" s="28">
        <v>0.0020833333333333333</v>
      </c>
      <c r="G35" s="24"/>
      <c r="H35" s="29">
        <f>H34+F35</f>
        <v>0.5249999999999999</v>
      </c>
      <c r="I35" s="175"/>
      <c r="K35" s="3"/>
    </row>
    <row r="36" spans="1:11" ht="12.75">
      <c r="A36" s="20">
        <v>6</v>
      </c>
      <c r="B36" s="36" t="s">
        <v>30</v>
      </c>
      <c r="C36" s="91"/>
      <c r="D36" s="22">
        <v>15.8</v>
      </c>
      <c r="E36" s="23">
        <f>D36+C35</f>
        <v>32.8</v>
      </c>
      <c r="F36" s="24">
        <v>0.04097222222222222</v>
      </c>
      <c r="G36" s="87">
        <f>E36/F36/24</f>
        <v>33.35593220338983</v>
      </c>
      <c r="H36" s="168">
        <f>H35+F36</f>
        <v>0.5659722222222221</v>
      </c>
      <c r="I36" s="175"/>
      <c r="J36" s="3" t="s">
        <v>0</v>
      </c>
      <c r="K36" s="3"/>
    </row>
    <row r="37" spans="1:11" ht="12.75">
      <c r="A37" s="20"/>
      <c r="B37" s="25" t="s">
        <v>55</v>
      </c>
      <c r="C37" s="91">
        <v>9</v>
      </c>
      <c r="D37" s="22"/>
      <c r="E37" s="22"/>
      <c r="F37" s="28">
        <v>0.0020833333333333333</v>
      </c>
      <c r="G37" s="24"/>
      <c r="H37" s="29">
        <f>H36+F37</f>
        <v>0.5680555555555554</v>
      </c>
      <c r="I37" s="175"/>
      <c r="J37" s="3" t="s">
        <v>0</v>
      </c>
      <c r="K37" s="3"/>
    </row>
    <row r="38" spans="1:11" ht="12.75">
      <c r="A38" s="20" t="s">
        <v>13</v>
      </c>
      <c r="B38" s="36" t="s">
        <v>23</v>
      </c>
      <c r="C38" s="91"/>
      <c r="D38" s="22">
        <v>2.2</v>
      </c>
      <c r="E38" s="22">
        <f>C37+D38</f>
        <v>11.2</v>
      </c>
      <c r="F38" s="24">
        <v>0.017361111111111112</v>
      </c>
      <c r="G38" s="87">
        <f>E38/F38/24</f>
        <v>26.879999999999995</v>
      </c>
      <c r="H38" s="168">
        <f>H37+F38</f>
        <v>0.5854166666666666</v>
      </c>
      <c r="I38" s="176"/>
      <c r="J38" s="144"/>
      <c r="K38" s="3"/>
    </row>
    <row r="39" spans="1:9" ht="12.75">
      <c r="A39" s="137"/>
      <c r="B39" s="138" t="s">
        <v>48</v>
      </c>
      <c r="C39" s="139">
        <f>C21+C27+C29+C35+C37</f>
        <v>67.2</v>
      </c>
      <c r="D39" s="140">
        <f>D20+D22+D26+D28+D30+D34+D36+D38</f>
        <v>38.400000000000006</v>
      </c>
      <c r="E39" s="141">
        <f>E20+E22+E26+E28+E30+E34+E36+E38</f>
        <v>105.6</v>
      </c>
      <c r="F39" s="142">
        <f>C39/E39</f>
        <v>0.6363636363636365</v>
      </c>
      <c r="G39" s="142"/>
      <c r="H39" s="143">
        <f>H38-H20</f>
        <v>0.21041666666666659</v>
      </c>
      <c r="I39" s="172"/>
    </row>
    <row r="40" spans="1:9" ht="12.75">
      <c r="A40" s="59"/>
      <c r="B40" s="60"/>
      <c r="C40" s="61"/>
      <c r="D40" s="62"/>
      <c r="E40" s="77" t="s">
        <v>0</v>
      </c>
      <c r="F40" s="78" t="s">
        <v>0</v>
      </c>
      <c r="G40" s="78"/>
      <c r="H40" s="64"/>
      <c r="I40" s="65"/>
    </row>
    <row r="41" spans="1:12" ht="12.75">
      <c r="A41" s="59"/>
      <c r="B41" s="66"/>
      <c r="C41" s="61"/>
      <c r="D41" s="62"/>
      <c r="E41" s="62"/>
      <c r="F41" s="63"/>
      <c r="G41" s="63"/>
      <c r="H41" s="64"/>
      <c r="I41" s="65"/>
      <c r="L41" s="3" t="s">
        <v>0</v>
      </c>
    </row>
    <row r="42" spans="1:9" ht="9.75" customHeight="1">
      <c r="A42" s="3" t="s">
        <v>0</v>
      </c>
      <c r="E42" s="83"/>
      <c r="F42" s="88" t="s">
        <v>28</v>
      </c>
      <c r="G42" s="81"/>
      <c r="H42" s="82"/>
      <c r="I42" s="82"/>
    </row>
    <row r="43" spans="1:10" ht="12.75">
      <c r="A43" s="178" t="s">
        <v>71</v>
      </c>
      <c r="B43" s="179"/>
      <c r="C43" s="179"/>
      <c r="D43" s="179"/>
      <c r="E43" s="179"/>
      <c r="F43" s="179"/>
      <c r="G43" s="179"/>
      <c r="H43" s="179"/>
      <c r="I43" s="180"/>
      <c r="J43" s="3" t="s">
        <v>0</v>
      </c>
    </row>
    <row r="44" spans="1:9" ht="25.5" customHeight="1">
      <c r="A44" s="44" t="s">
        <v>15</v>
      </c>
      <c r="B44" s="84" t="s">
        <v>16</v>
      </c>
      <c r="C44" s="84" t="s">
        <v>17</v>
      </c>
      <c r="D44" s="84" t="s">
        <v>18</v>
      </c>
      <c r="E44" s="84" t="s">
        <v>1</v>
      </c>
      <c r="F44" s="84" t="s">
        <v>19</v>
      </c>
      <c r="G44" s="84" t="s">
        <v>25</v>
      </c>
      <c r="H44" s="85" t="s">
        <v>20</v>
      </c>
      <c r="I44" s="43"/>
    </row>
    <row r="45" spans="1:9" ht="12" customHeight="1">
      <c r="A45" s="15" t="s">
        <v>14</v>
      </c>
      <c r="B45" s="90" t="s">
        <v>66</v>
      </c>
      <c r="C45" s="16"/>
      <c r="D45" s="17"/>
      <c r="E45" s="17"/>
      <c r="F45" s="18"/>
      <c r="G45" s="18"/>
      <c r="H45" s="19">
        <v>0.375</v>
      </c>
      <c r="I45" s="157" t="s">
        <v>44</v>
      </c>
    </row>
    <row r="46" spans="1:12" ht="26.25" customHeight="1">
      <c r="A46" s="86" t="s">
        <v>65</v>
      </c>
      <c r="B46" s="92" t="s">
        <v>22</v>
      </c>
      <c r="C46" s="156">
        <f>C48+C53</f>
        <v>30</v>
      </c>
      <c r="D46" s="156">
        <f>D47+D49+D52+D54</f>
        <v>7</v>
      </c>
      <c r="E46" s="156">
        <f>E47+E49+E52+E54</f>
        <v>37</v>
      </c>
      <c r="F46" s="114"/>
      <c r="G46" s="115"/>
      <c r="H46" s="116"/>
      <c r="I46" s="158"/>
      <c r="L46" t="s">
        <v>0</v>
      </c>
    </row>
    <row r="47" spans="1:11" ht="12.75">
      <c r="A47" s="30">
        <v>7</v>
      </c>
      <c r="B47" s="21" t="s">
        <v>56</v>
      </c>
      <c r="C47" s="31"/>
      <c r="D47" s="33">
        <v>2.4</v>
      </c>
      <c r="E47" s="22">
        <f>D47</f>
        <v>2.4</v>
      </c>
      <c r="F47" s="24">
        <v>0.004861111111111111</v>
      </c>
      <c r="G47" s="87">
        <f>E47/F47/24</f>
        <v>20.57142857142857</v>
      </c>
      <c r="H47" s="168">
        <f>H45+F47</f>
        <v>0.3798611111111111</v>
      </c>
      <c r="I47" s="158"/>
      <c r="J47" s="3" t="s">
        <v>0</v>
      </c>
      <c r="K47" s="3" t="s">
        <v>0</v>
      </c>
    </row>
    <row r="48" spans="1:11" ht="12.75">
      <c r="A48" s="20"/>
      <c r="B48" s="25" t="s">
        <v>62</v>
      </c>
      <c r="C48" s="177">
        <v>15</v>
      </c>
      <c r="D48" s="27"/>
      <c r="E48" s="27"/>
      <c r="F48" s="28">
        <v>0.0020833333333333333</v>
      </c>
      <c r="G48" s="28"/>
      <c r="H48" s="29">
        <f>H47+F48</f>
        <v>0.3819444444444444</v>
      </c>
      <c r="I48" s="158"/>
      <c r="J48" s="3"/>
      <c r="K48" s="3"/>
    </row>
    <row r="49" spans="1:10" ht="12.75">
      <c r="A49" s="20" t="s">
        <v>31</v>
      </c>
      <c r="B49" s="32" t="s">
        <v>57</v>
      </c>
      <c r="C49" s="79"/>
      <c r="D49" s="22">
        <v>1.2</v>
      </c>
      <c r="E49" s="23">
        <f>D49+C48</f>
        <v>16.2</v>
      </c>
      <c r="F49" s="24">
        <v>0.027777777777777776</v>
      </c>
      <c r="G49" s="87">
        <f>E49/F49/24</f>
        <v>24.3</v>
      </c>
      <c r="H49" s="171">
        <f>H48+F49</f>
        <v>0.4097222222222222</v>
      </c>
      <c r="I49" s="162"/>
      <c r="J49" s="3"/>
    </row>
    <row r="50" spans="1:9" ht="12.75">
      <c r="A50" s="104"/>
      <c r="B50" s="105" t="s">
        <v>61</v>
      </c>
      <c r="C50" s="108"/>
      <c r="D50" s="109"/>
      <c r="E50" s="110"/>
      <c r="F50" s="106">
        <v>0.0625</v>
      </c>
      <c r="G50" s="111"/>
      <c r="H50" s="112" t="s">
        <v>0</v>
      </c>
      <c r="I50" s="113"/>
    </row>
    <row r="51" spans="1:11" ht="14.25" customHeight="1">
      <c r="A51" s="20" t="s">
        <v>32</v>
      </c>
      <c r="B51" s="36" t="s">
        <v>58</v>
      </c>
      <c r="C51" s="31"/>
      <c r="D51" s="33"/>
      <c r="E51" s="23"/>
      <c r="F51" s="24"/>
      <c r="G51" s="24"/>
      <c r="H51" s="169">
        <f>H49+F50</f>
        <v>0.4722222222222222</v>
      </c>
      <c r="I51" s="157" t="s">
        <v>45</v>
      </c>
      <c r="J51" s="3" t="s">
        <v>0</v>
      </c>
      <c r="K51" s="3" t="s">
        <v>0</v>
      </c>
    </row>
    <row r="52" spans="1:11" ht="14.25" customHeight="1">
      <c r="A52" s="30">
        <v>8</v>
      </c>
      <c r="B52" s="21" t="s">
        <v>62</v>
      </c>
      <c r="C52" s="31"/>
      <c r="D52" s="22">
        <v>1</v>
      </c>
      <c r="E52" s="22">
        <f>D52</f>
        <v>1</v>
      </c>
      <c r="F52" s="24">
        <v>0.004861111111111111</v>
      </c>
      <c r="G52" s="87">
        <f>E52/F52/24</f>
        <v>8.571428571428571</v>
      </c>
      <c r="H52" s="169">
        <f>H51+F52</f>
        <v>0.4770833333333333</v>
      </c>
      <c r="I52" s="158"/>
      <c r="J52" s="3"/>
      <c r="K52" s="3"/>
    </row>
    <row r="53" spans="1:11" ht="14.25" customHeight="1">
      <c r="A53" s="20"/>
      <c r="B53" s="25" t="s">
        <v>60</v>
      </c>
      <c r="C53" s="26">
        <v>15</v>
      </c>
      <c r="D53" s="33"/>
      <c r="E53" s="23"/>
      <c r="F53" s="28">
        <v>0.0020833333333333333</v>
      </c>
      <c r="G53" s="24"/>
      <c r="H53" s="98">
        <f>H52+F53</f>
        <v>0.47916666666666663</v>
      </c>
      <c r="I53" s="158"/>
      <c r="J53" s="3"/>
      <c r="K53" s="3"/>
    </row>
    <row r="54" spans="1:9" ht="12.75">
      <c r="A54" s="20" t="s">
        <v>26</v>
      </c>
      <c r="B54" s="36" t="s">
        <v>67</v>
      </c>
      <c r="C54" s="31"/>
      <c r="D54" s="33">
        <v>2.4</v>
      </c>
      <c r="E54" s="23">
        <f>D54+C53</f>
        <v>17.4</v>
      </c>
      <c r="F54" s="24">
        <v>0.034722222222222224</v>
      </c>
      <c r="G54" s="87">
        <f>E54/F54/24</f>
        <v>20.88</v>
      </c>
      <c r="H54" s="169">
        <f>H53+F54</f>
        <v>0.5138888888888888</v>
      </c>
      <c r="I54" s="159"/>
    </row>
    <row r="55" spans="1:11" ht="15" customHeight="1">
      <c r="A55" s="37"/>
      <c r="B55" s="38" t="s">
        <v>46</v>
      </c>
      <c r="C55" s="39">
        <f>C48+C53</f>
        <v>30</v>
      </c>
      <c r="D55" s="40">
        <f>D47+D49+D52+D54</f>
        <v>7</v>
      </c>
      <c r="E55" s="40">
        <f>E47+E49+E52+E54</f>
        <v>37</v>
      </c>
      <c r="F55" s="41">
        <f>C55/E55</f>
        <v>0.8108108108108109</v>
      </c>
      <c r="G55" s="41"/>
      <c r="H55" s="42">
        <f>H54-H45</f>
        <v>0.13888888888888884</v>
      </c>
      <c r="I55" s="99"/>
      <c r="J55" s="5" t="s">
        <v>0</v>
      </c>
      <c r="K55" s="3" t="s">
        <v>0</v>
      </c>
    </row>
    <row r="56" spans="1:10" ht="12.75">
      <c r="A56" s="59"/>
      <c r="B56" s="60"/>
      <c r="C56" s="61"/>
      <c r="D56" s="62"/>
      <c r="E56" s="62"/>
      <c r="F56" s="63"/>
      <c r="G56" s="63"/>
      <c r="H56" s="13"/>
      <c r="I56" s="14"/>
      <c r="J56" s="4"/>
    </row>
    <row r="57" spans="8:11" ht="15" customHeight="1">
      <c r="H57" s="13"/>
      <c r="I57" s="14"/>
      <c r="J57" s="4"/>
      <c r="K57" t="s">
        <v>0</v>
      </c>
    </row>
    <row r="58" spans="1:10" ht="15" customHeight="1">
      <c r="A58" s="6"/>
      <c r="B58" s="11"/>
      <c r="C58" s="56" t="s">
        <v>3</v>
      </c>
      <c r="D58" s="57"/>
      <c r="E58" s="58"/>
      <c r="F58" s="12"/>
      <c r="G58" s="13"/>
      <c r="H58" s="13"/>
      <c r="I58" s="14"/>
      <c r="J58" s="80"/>
    </row>
    <row r="59" spans="1:10" ht="13.5" thickBot="1">
      <c r="A59" s="9"/>
      <c r="B59" s="10"/>
      <c r="C59" s="53" t="s">
        <v>4</v>
      </c>
      <c r="D59" s="54" t="s">
        <v>5</v>
      </c>
      <c r="E59" s="54" t="s">
        <v>6</v>
      </c>
      <c r="F59" s="55" t="s">
        <v>7</v>
      </c>
      <c r="G59" s="100"/>
      <c r="H59" s="13"/>
      <c r="I59" s="14"/>
      <c r="J59" s="4"/>
    </row>
    <row r="60" spans="1:10" ht="13.5" thickBot="1">
      <c r="A60" s="45" t="s">
        <v>50</v>
      </c>
      <c r="B60" s="46"/>
      <c r="C60" s="76">
        <f>C14</f>
        <v>1.3</v>
      </c>
      <c r="D60" s="47">
        <f>D14</f>
        <v>0.3</v>
      </c>
      <c r="E60" s="47">
        <f>C60+D60</f>
        <v>1.6</v>
      </c>
      <c r="F60" s="103">
        <f>C60/E60</f>
        <v>0.8125</v>
      </c>
      <c r="G60" s="100"/>
      <c r="H60" s="13"/>
      <c r="I60" s="14"/>
      <c r="J60" s="4"/>
    </row>
    <row r="61" spans="1:11" ht="13.5" thickBot="1">
      <c r="A61" s="9"/>
      <c r="B61" s="10"/>
      <c r="C61" s="149"/>
      <c r="D61" s="150"/>
      <c r="E61" s="150"/>
      <c r="F61" s="55"/>
      <c r="G61" s="100"/>
      <c r="H61" s="13"/>
      <c r="I61" s="14"/>
      <c r="J61" s="4"/>
      <c r="K61" s="3" t="s">
        <v>0</v>
      </c>
    </row>
    <row r="62" spans="1:10" ht="13.5" thickBot="1">
      <c r="A62" s="45" t="s">
        <v>52</v>
      </c>
      <c r="B62" s="46"/>
      <c r="C62" s="76">
        <f>C39</f>
        <v>67.2</v>
      </c>
      <c r="D62" s="47">
        <f>D39</f>
        <v>38.400000000000006</v>
      </c>
      <c r="E62" s="47">
        <f>C62+D62</f>
        <v>105.60000000000001</v>
      </c>
      <c r="F62" s="103">
        <f>C62/E62</f>
        <v>0.6363636363636364</v>
      </c>
      <c r="G62" s="101"/>
      <c r="H62" s="13"/>
      <c r="I62" s="14"/>
      <c r="J62" s="4"/>
    </row>
    <row r="63" spans="1:11" ht="13.5" thickBot="1">
      <c r="A63" s="7"/>
      <c r="B63" s="8"/>
      <c r="C63" s="49"/>
      <c r="D63" s="50"/>
      <c r="E63" s="50"/>
      <c r="F63" s="51"/>
      <c r="G63" s="102" t="s">
        <v>0</v>
      </c>
      <c r="H63" s="151" t="s">
        <v>0</v>
      </c>
      <c r="I63" s="14"/>
      <c r="J63" s="4"/>
      <c r="K63" s="3" t="s">
        <v>0</v>
      </c>
    </row>
    <row r="64" spans="1:11" ht="13.5" thickBot="1">
      <c r="A64" s="45" t="s">
        <v>51</v>
      </c>
      <c r="B64" s="46"/>
      <c r="C64" s="76">
        <f>C55</f>
        <v>30</v>
      </c>
      <c r="D64" s="47">
        <f>D55</f>
        <v>7</v>
      </c>
      <c r="E64" s="47">
        <f>C64+D64</f>
        <v>37</v>
      </c>
      <c r="F64" s="103">
        <f>C64/E64</f>
        <v>0.8108108108108109</v>
      </c>
      <c r="G64" s="101"/>
      <c r="K64" s="3" t="s">
        <v>0</v>
      </c>
    </row>
    <row r="65" spans="1:10" ht="13.5" thickBot="1">
      <c r="A65" s="7"/>
      <c r="B65" s="8"/>
      <c r="C65" s="49"/>
      <c r="D65" s="50"/>
      <c r="E65" s="50"/>
      <c r="F65" s="51"/>
      <c r="G65" s="102"/>
      <c r="H65" s="152" t="s">
        <v>0</v>
      </c>
      <c r="J65" s="3" t="s">
        <v>0</v>
      </c>
    </row>
    <row r="66" spans="1:7" ht="12.75">
      <c r="A66" s="45" t="s">
        <v>8</v>
      </c>
      <c r="B66" s="46" t="s">
        <v>49</v>
      </c>
      <c r="C66" s="52">
        <f>C62+C64+C60</f>
        <v>98.5</v>
      </c>
      <c r="D66" s="48">
        <f>D64+D62+D60</f>
        <v>45.7</v>
      </c>
      <c r="E66" s="48">
        <f>C66+D66</f>
        <v>144.2</v>
      </c>
      <c r="F66" s="103">
        <f>C66/E66</f>
        <v>0.6830790568654647</v>
      </c>
      <c r="G66" s="101"/>
    </row>
  </sheetData>
  <sheetProtection/>
  <mergeCells count="9">
    <mergeCell ref="I51:I54"/>
    <mergeCell ref="A4:H4"/>
    <mergeCell ref="A5:I5"/>
    <mergeCell ref="A18:I18"/>
    <mergeCell ref="A43:I43"/>
    <mergeCell ref="I45:I49"/>
    <mergeCell ref="A9:I9"/>
    <mergeCell ref="I11:I13"/>
    <mergeCell ref="I20:I38"/>
  </mergeCells>
  <printOptions/>
  <pageMargins left="0.75" right="0.2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</dc:creator>
  <cp:keywords/>
  <dc:description/>
  <cp:lastModifiedBy>Lenovo</cp:lastModifiedBy>
  <cp:lastPrinted>2019-01-30T15:32:36Z</cp:lastPrinted>
  <dcterms:created xsi:type="dcterms:W3CDTF">2007-03-10T12:39:08Z</dcterms:created>
  <dcterms:modified xsi:type="dcterms:W3CDTF">2020-01-15T06:33:24Z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